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01.07.19" sheetId="4" r:id="rId1"/>
  </sheets>
  <definedNames>
    <definedName name="_xlnm.Print_Area" localSheetId="0">'01.07.19'!$A$1:$O$33</definedName>
  </definedNames>
  <calcPr calcId="125725" refMode="R1C1"/>
</workbook>
</file>

<file path=xl/calcChain.xml><?xml version="1.0" encoding="utf-8"?>
<calcChain xmlns="http://schemas.openxmlformats.org/spreadsheetml/2006/main">
  <c r="F9" i="4"/>
  <c r="O9"/>
  <c r="E10"/>
  <c r="E9" s="1"/>
  <c r="F10"/>
  <c r="G10"/>
  <c r="G9" s="1"/>
  <c r="H10"/>
  <c r="H9" s="1"/>
  <c r="K10"/>
  <c r="M10" s="1"/>
  <c r="M9" s="1"/>
  <c r="O10"/>
  <c r="O11"/>
  <c r="O12"/>
  <c r="O13"/>
  <c r="O14"/>
  <c r="O15"/>
  <c r="E16"/>
  <c r="F16"/>
  <c r="G16"/>
  <c r="J16" s="1"/>
  <c r="K16"/>
  <c r="L16"/>
  <c r="M16"/>
  <c r="O16"/>
  <c r="H17"/>
  <c r="J17" s="1"/>
  <c r="L17"/>
  <c r="M17"/>
  <c r="O17"/>
  <c r="J18"/>
  <c r="L18"/>
  <c r="M18"/>
  <c r="N18"/>
  <c r="O18"/>
  <c r="J19"/>
  <c r="L19"/>
  <c r="M19"/>
  <c r="N19"/>
  <c r="O19"/>
  <c r="J20"/>
  <c r="L20"/>
  <c r="M20"/>
  <c r="N20"/>
  <c r="O20"/>
  <c r="J21"/>
  <c r="L21"/>
  <c r="M21"/>
  <c r="N21"/>
  <c r="O21"/>
  <c r="J22"/>
  <c r="L22"/>
  <c r="M22"/>
  <c r="N22"/>
  <c r="O22"/>
  <c r="J23"/>
  <c r="L23"/>
  <c r="M23"/>
  <c r="N23"/>
  <c r="O23"/>
  <c r="J24"/>
  <c r="L24"/>
  <c r="M24"/>
  <c r="N24"/>
  <c r="O24"/>
  <c r="J25"/>
  <c r="L25"/>
  <c r="M25"/>
  <c r="N25"/>
  <c r="O25"/>
  <c r="J26"/>
  <c r="L26"/>
  <c r="M26"/>
  <c r="N26"/>
  <c r="O26"/>
  <c r="J27"/>
  <c r="L27"/>
  <c r="M27"/>
  <c r="N27"/>
  <c r="O27"/>
  <c r="J28"/>
  <c r="O28" s="1"/>
  <c r="L28"/>
  <c r="M28"/>
  <c r="N28"/>
  <c r="N29"/>
  <c r="O29"/>
  <c r="J30"/>
  <c r="L30"/>
  <c r="M30"/>
  <c r="N30"/>
  <c r="O30"/>
  <c r="E32"/>
  <c r="L32" s="1"/>
  <c r="F32"/>
  <c r="G32"/>
  <c r="H32"/>
  <c r="J32" s="1"/>
  <c r="I32"/>
  <c r="K32"/>
  <c r="M32"/>
  <c r="O32"/>
  <c r="I33"/>
  <c r="J33"/>
  <c r="L33"/>
  <c r="M33"/>
  <c r="N33"/>
  <c r="N32" s="1"/>
  <c r="O33"/>
  <c r="J9" l="1"/>
  <c r="N9"/>
  <c r="N10"/>
  <c r="J10"/>
  <c r="N17"/>
  <c r="I16"/>
  <c r="I10" s="1"/>
  <c r="I9" s="1"/>
  <c r="L10"/>
  <c r="K9"/>
  <c r="L9" s="1"/>
  <c r="N16"/>
</calcChain>
</file>

<file path=xl/sharedStrings.xml><?xml version="1.0" encoding="utf-8"?>
<sst xmlns="http://schemas.openxmlformats.org/spreadsheetml/2006/main" count="54" uniqueCount="53">
  <si>
    <t>Приобретение машин, оборудования, инструментов, производственного и хозяйственного инвентаря</t>
  </si>
  <si>
    <t>000</t>
  </si>
  <si>
    <t>Капитальные расходы государственного органа</t>
  </si>
  <si>
    <t>003</t>
  </si>
  <si>
    <t>Оплата прочих услуг и работ</t>
  </si>
  <si>
    <t>159</t>
  </si>
  <si>
    <t>Оплата кансалтинговых услуг и исследований</t>
  </si>
  <si>
    <t>156</t>
  </si>
  <si>
    <t>Оплата аренды за помещение</t>
  </si>
  <si>
    <t>154</t>
  </si>
  <si>
    <t>Оплата транспортных услуг</t>
  </si>
  <si>
    <t>153</t>
  </si>
  <si>
    <t>Оплата услуг связи</t>
  </si>
  <si>
    <t>152</t>
  </si>
  <si>
    <t>Приобретение прочих запасов</t>
  </si>
  <si>
    <t>149</t>
  </si>
  <si>
    <t>Взносы работодателей по техническому персоналу</t>
  </si>
  <si>
    <t>135</t>
  </si>
  <si>
    <t>Оплата труда технического персонала</t>
  </si>
  <si>
    <t>131</t>
  </si>
  <si>
    <t>Отчисления на обязательное медицинское страхование</t>
  </si>
  <si>
    <t>124</t>
  </si>
  <si>
    <t>Социальные отчисления в Государственный фонд социального страхования</t>
  </si>
  <si>
    <t>122</t>
  </si>
  <si>
    <t>Социальный налог</t>
  </si>
  <si>
    <t>121</t>
  </si>
  <si>
    <t>Компенсационные выплаты</t>
  </si>
  <si>
    <t>113</t>
  </si>
  <si>
    <t>Дополнительные денежные выплаты</t>
  </si>
  <si>
    <t>112</t>
  </si>
  <si>
    <t>Оплата труда</t>
  </si>
  <si>
    <t>111</t>
  </si>
  <si>
    <t>За счет средств местного бюджета</t>
  </si>
  <si>
    <t>015</t>
  </si>
  <si>
    <t>Услуги по обеспечению деятельности маслихата города республиканского значения, столицы</t>
  </si>
  <si>
    <t>001</t>
  </si>
  <si>
    <t>Аппарат маслихата города республиканского значения, столицы</t>
  </si>
  <si>
    <t>2</t>
  </si>
  <si>
    <t>1</t>
  </si>
  <si>
    <t xml:space="preserve">по платежам </t>
  </si>
  <si>
    <t xml:space="preserve">по обязательствам </t>
  </si>
  <si>
    <t>Экономия  бюджетных средств за отчетный период – всего, (гр.17+гр.18+гр.19)</t>
  </si>
  <si>
    <t>% ожидаемого исполнения (гр.12/гр.5*100)</t>
  </si>
  <si>
    <t>Ожидаемое исполнениеплана на год</t>
  </si>
  <si>
    <t xml:space="preserve">% исполнения </t>
  </si>
  <si>
    <t xml:space="preserve">Отклонение по кассовому расходу </t>
  </si>
  <si>
    <t>Кассовое исполнение по состоянию на 1.07.2019г.</t>
  </si>
  <si>
    <t>Сводный план финансирования на отчетный период</t>
  </si>
  <si>
    <t>Сводный план финансирования на год</t>
  </si>
  <si>
    <t xml:space="preserve">Наименование </t>
  </si>
  <si>
    <t xml:space="preserve">Коды бюджетной классификации </t>
  </si>
  <si>
    <r>
      <rPr>
        <sz val="14"/>
        <rFont val="Times New Roman"/>
        <family val="1"/>
        <charset val="204"/>
      </rPr>
      <t>Администратор бюджетной программы</t>
    </r>
    <r>
      <rPr>
        <b/>
        <i/>
        <sz val="14"/>
        <rFont val="Times New Roman"/>
        <family val="1"/>
        <charset val="204"/>
      </rPr>
      <t xml:space="preserve">  </t>
    </r>
    <r>
      <rPr>
        <b/>
        <i/>
        <u/>
        <sz val="14"/>
        <rFont val="Times New Roman"/>
        <family val="1"/>
        <charset val="204"/>
      </rPr>
      <t>ГУ "Аппарат маслихата города Нур-Султан"</t>
    </r>
  </si>
  <si>
    <t xml:space="preserve">Информация об исполнении бюджетных программ(подпрограмм) по состоянию на 01.07.2019 года 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</si>
</sst>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#,##0.0000"/>
  </numFmts>
  <fonts count="15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u/>
      <sz val="8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u/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2" fillId="0" borderId="0" xfId="1" applyFont="1" applyAlignment="1">
      <alignment vertical="center"/>
    </xf>
    <xf numFmtId="0" fontId="2" fillId="2" borderId="0" xfId="1" applyFont="1" applyFill="1" applyAlignment="1">
      <alignment vertical="center"/>
    </xf>
    <xf numFmtId="0" fontId="2" fillId="3" borderId="0" xfId="1" applyFont="1" applyFill="1" applyAlignment="1">
      <alignment vertical="center"/>
    </xf>
    <xf numFmtId="49" fontId="2" fillId="0" borderId="0" xfId="1" applyNumberFormat="1" applyFont="1" applyAlignment="1">
      <alignment vertical="center"/>
    </xf>
    <xf numFmtId="0" fontId="3" fillId="3" borderId="0" xfId="1" applyFont="1" applyFill="1" applyAlignment="1">
      <alignment vertical="center"/>
    </xf>
    <xf numFmtId="0" fontId="3" fillId="0" borderId="0" xfId="1" applyFont="1" applyAlignment="1">
      <alignment vertical="center"/>
    </xf>
    <xf numFmtId="49" fontId="3" fillId="0" borderId="0" xfId="1" applyNumberFormat="1" applyFont="1" applyAlignment="1">
      <alignment vertical="center"/>
    </xf>
    <xf numFmtId="0" fontId="3" fillId="0" borderId="0" xfId="1" applyFont="1" applyAlignment="1">
      <alignment horizontal="centerContinuous" vertical="center"/>
    </xf>
    <xf numFmtId="49" fontId="3" fillId="0" borderId="0" xfId="1" applyNumberFormat="1" applyFont="1" applyAlignment="1">
      <alignment horizontal="centerContinuous" vertical="center"/>
    </xf>
    <xf numFmtId="0" fontId="3" fillId="3" borderId="0" xfId="1" applyFont="1" applyFill="1" applyAlignment="1">
      <alignment horizontal="centerContinuous" vertical="center"/>
    </xf>
    <xf numFmtId="49" fontId="4" fillId="0" borderId="0" xfId="1" applyNumberFormat="1" applyFont="1" applyAlignment="1">
      <alignment horizontal="centerContinuous" vertical="center" wrapText="1"/>
    </xf>
    <xf numFmtId="49" fontId="3" fillId="3" borderId="0" xfId="1" applyNumberFormat="1" applyFont="1" applyFill="1" applyAlignment="1">
      <alignment vertical="center"/>
    </xf>
    <xf numFmtId="164" fontId="3" fillId="0" borderId="0" xfId="1" applyNumberFormat="1" applyFont="1" applyBorder="1" applyAlignment="1">
      <alignment vertical="center"/>
    </xf>
    <xf numFmtId="165" fontId="3" fillId="3" borderId="0" xfId="1" applyNumberFormat="1" applyFont="1" applyFill="1" applyBorder="1" applyAlignment="1">
      <alignment vertical="center"/>
    </xf>
    <xf numFmtId="164" fontId="3" fillId="3" borderId="0" xfId="1" applyNumberFormat="1" applyFont="1" applyFill="1" applyBorder="1" applyAlignment="1">
      <alignment vertical="center"/>
    </xf>
    <xf numFmtId="0" fontId="4" fillId="0" borderId="0" xfId="1" applyFont="1" applyBorder="1" applyAlignment="1">
      <alignment vertical="center" wrapText="1"/>
    </xf>
    <xf numFmtId="49" fontId="4" fillId="0" borderId="0" xfId="1" applyNumberFormat="1" applyFont="1" applyBorder="1" applyAlignment="1">
      <alignment vertical="center"/>
    </xf>
    <xf numFmtId="49" fontId="3" fillId="0" borderId="0" xfId="1" applyNumberFormat="1" applyFont="1" applyBorder="1" applyAlignment="1">
      <alignment vertical="center"/>
    </xf>
    <xf numFmtId="164" fontId="4" fillId="0" borderId="0" xfId="1" applyNumberFormat="1" applyFont="1" applyBorder="1" applyAlignment="1">
      <alignment vertical="center"/>
    </xf>
    <xf numFmtId="0" fontId="5" fillId="0" borderId="0" xfId="1" applyFont="1" applyBorder="1" applyAlignment="1">
      <alignment vertical="center" wrapText="1"/>
    </xf>
    <xf numFmtId="49" fontId="5" fillId="0" borderId="0" xfId="1" applyNumberFormat="1" applyFont="1" applyBorder="1" applyAlignment="1">
      <alignment vertical="center"/>
    </xf>
    <xf numFmtId="0" fontId="2" fillId="0" borderId="0" xfId="1" applyFont="1" applyFill="1" applyAlignment="1">
      <alignment vertical="center"/>
    </xf>
    <xf numFmtId="164" fontId="3" fillId="0" borderId="1" xfId="1" applyNumberFormat="1" applyFont="1" applyFill="1" applyBorder="1" applyAlignment="1">
      <alignment horizontal="right" vertical="center"/>
    </xf>
    <xf numFmtId="164" fontId="3" fillId="3" borderId="1" xfId="1" applyNumberFormat="1" applyFont="1" applyFill="1" applyBorder="1" applyAlignment="1">
      <alignment horizontal="right" vertical="center"/>
    </xf>
    <xf numFmtId="164" fontId="6" fillId="0" borderId="1" xfId="1" applyNumberFormat="1" applyFont="1" applyFill="1" applyBorder="1" applyAlignment="1">
      <alignment horizontal="right" vertical="center"/>
    </xf>
    <xf numFmtId="0" fontId="5" fillId="0" borderId="1" xfId="1" applyFont="1" applyFill="1" applyBorder="1" applyAlignment="1">
      <alignment vertical="center" wrapText="1"/>
    </xf>
    <xf numFmtId="49" fontId="5" fillId="0" borderId="1" xfId="1" applyNumberFormat="1" applyFont="1" applyFill="1" applyBorder="1" applyAlignment="1">
      <alignment vertical="center"/>
    </xf>
    <xf numFmtId="164" fontId="4" fillId="0" borderId="1" xfId="1" applyNumberFormat="1" applyFont="1" applyFill="1" applyBorder="1" applyAlignment="1">
      <alignment horizontal="right" vertical="center"/>
    </xf>
    <xf numFmtId="164" fontId="4" fillId="3" borderId="1" xfId="1" applyNumberFormat="1" applyFont="1" applyFill="1" applyBorder="1" applyAlignment="1">
      <alignment horizontal="right" vertical="center"/>
    </xf>
    <xf numFmtId="164" fontId="7" fillId="0" borderId="1" xfId="1" applyNumberFormat="1" applyFont="1" applyFill="1" applyBorder="1" applyAlignment="1">
      <alignment horizontal="right" vertical="center"/>
    </xf>
    <xf numFmtId="0" fontId="8" fillId="0" borderId="1" xfId="1" applyFont="1" applyFill="1" applyBorder="1" applyAlignment="1">
      <alignment vertical="center" wrapText="1"/>
    </xf>
    <xf numFmtId="49" fontId="8" fillId="0" borderId="1" xfId="1" applyNumberFormat="1" applyFont="1" applyFill="1" applyBorder="1" applyAlignment="1">
      <alignment vertical="center"/>
    </xf>
    <xf numFmtId="164" fontId="6" fillId="3" borderId="1" xfId="1" applyNumberFormat="1" applyFont="1" applyFill="1" applyBorder="1" applyAlignment="1">
      <alignment horizontal="right" vertical="center"/>
    </xf>
    <xf numFmtId="0" fontId="9" fillId="0" borderId="1" xfId="1" applyFont="1" applyFill="1" applyBorder="1" applyAlignment="1">
      <alignment vertical="center" wrapText="1"/>
    </xf>
    <xf numFmtId="49" fontId="9" fillId="0" borderId="2" xfId="1" applyNumberFormat="1" applyFont="1" applyFill="1" applyBorder="1" applyAlignment="1">
      <alignment horizontal="center" vertical="center"/>
    </xf>
    <xf numFmtId="49" fontId="9" fillId="0" borderId="1" xfId="1" applyNumberFormat="1" applyFont="1" applyFill="1" applyBorder="1" applyAlignment="1">
      <alignment vertical="center"/>
    </xf>
    <xf numFmtId="165" fontId="3" fillId="0" borderId="1" xfId="1" applyNumberFormat="1" applyFont="1" applyFill="1" applyBorder="1" applyAlignment="1">
      <alignment horizontal="right" vertical="center"/>
    </xf>
    <xf numFmtId="164" fontId="4" fillId="2" borderId="1" xfId="1" applyNumberFormat="1" applyFont="1" applyFill="1" applyBorder="1" applyAlignment="1">
      <alignment horizontal="right" vertical="center"/>
    </xf>
    <xf numFmtId="0" fontId="8" fillId="2" borderId="1" xfId="1" applyFont="1" applyFill="1" applyBorder="1" applyAlignment="1">
      <alignment vertical="center" wrapText="1"/>
    </xf>
    <xf numFmtId="49" fontId="8" fillId="2" borderId="1" xfId="1" applyNumberFormat="1" applyFont="1" applyFill="1" applyBorder="1" applyAlignment="1">
      <alignment vertical="center"/>
    </xf>
    <xf numFmtId="0" fontId="3" fillId="0" borderId="1" xfId="1" applyFont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/>
    </xf>
    <xf numFmtId="49" fontId="3" fillId="0" borderId="1" xfId="1" applyNumberFormat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3" fillId="3" borderId="1" xfId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10" fillId="0" borderId="0" xfId="1" applyFont="1"/>
    <xf numFmtId="49" fontId="2" fillId="0" borderId="0" xfId="1" applyNumberFormat="1" applyFont="1"/>
    <xf numFmtId="0" fontId="2" fillId="0" borderId="0" xfId="1" applyFont="1"/>
    <xf numFmtId="0" fontId="11" fillId="3" borderId="0" xfId="1" applyFont="1" applyFill="1"/>
    <xf numFmtId="0" fontId="11" fillId="0" borderId="0" xfId="1" applyFont="1"/>
    <xf numFmtId="49" fontId="12" fillId="0" borderId="0" xfId="1" applyNumberFormat="1" applyFont="1" applyAlignment="1">
      <alignment horizontal="center" wrapText="1"/>
    </xf>
    <xf numFmtId="0" fontId="14" fillId="0" borderId="0" xfId="1" applyFont="1" applyAlignment="1">
      <alignment horizontal="center"/>
    </xf>
    <xf numFmtId="0" fontId="14" fillId="0" borderId="0" xfId="1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6"/>
  <sheetViews>
    <sheetView tabSelected="1" view="pageBreakPreview" zoomScaleNormal="85" zoomScaleSheetLayoutView="100" workbookViewId="0">
      <selection activeCell="A2" sqref="A2:O2"/>
    </sheetView>
  </sheetViews>
  <sheetFormatPr defaultRowHeight="11.25"/>
  <cols>
    <col min="1" max="1" width="4.28515625" style="4" customWidth="1"/>
    <col min="2" max="2" width="5.140625" style="4" customWidth="1"/>
    <col min="3" max="3" width="5.5703125" style="4" customWidth="1"/>
    <col min="4" max="4" width="20.85546875" style="1" customWidth="1"/>
    <col min="5" max="5" width="15.28515625" style="1" customWidth="1"/>
    <col min="6" max="6" width="17.28515625" style="1" customWidth="1"/>
    <col min="7" max="7" width="16.85546875" style="1" customWidth="1"/>
    <col min="8" max="9" width="14.5703125" style="1" customWidth="1"/>
    <col min="10" max="10" width="12.5703125" style="1" customWidth="1"/>
    <col min="11" max="11" width="0.42578125" style="1" hidden="1" customWidth="1"/>
    <col min="12" max="12" width="1.140625" style="1" hidden="1" customWidth="1"/>
    <col min="13" max="13" width="0.42578125" style="3" hidden="1" customWidth="1"/>
    <col min="14" max="14" width="11.42578125" style="2" hidden="1" customWidth="1"/>
    <col min="15" max="15" width="13.7109375" style="1" hidden="1" customWidth="1"/>
    <col min="16" max="23" width="23" style="1" customWidth="1"/>
    <col min="24" max="16384" width="9.140625" style="1"/>
  </cols>
  <sheetData>
    <row r="1" spans="1:15">
      <c r="N1" s="3"/>
    </row>
    <row r="2" spans="1:15" s="53" customFormat="1" ht="18.75">
      <c r="A2" s="58" t="s">
        <v>52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</row>
    <row r="3" spans="1:15" s="53" customFormat="1" ht="7.5" customHeight="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</row>
    <row r="4" spans="1:15" s="53" customFormat="1" ht="19.5" customHeight="1">
      <c r="A4" s="56" t="s">
        <v>51</v>
      </c>
      <c r="B4" s="56"/>
      <c r="C4" s="56"/>
      <c r="D4" s="56"/>
      <c r="E4" s="56"/>
      <c r="F4" s="56"/>
      <c r="G4" s="56"/>
      <c r="H4" s="56"/>
      <c r="I4" s="56"/>
      <c r="J4" s="56"/>
      <c r="K4" s="55"/>
      <c r="L4" s="55"/>
      <c r="M4" s="54"/>
      <c r="N4" s="54"/>
      <c r="O4" s="54"/>
    </row>
    <row r="5" spans="1:15" ht="20.25" customHeight="1">
      <c r="A5" s="52"/>
      <c r="B5" s="52"/>
      <c r="C5" s="52"/>
      <c r="D5" s="51"/>
      <c r="N5" s="3"/>
      <c r="O5" s="3"/>
    </row>
    <row r="6" spans="1:15" s="44" customFormat="1" ht="45" customHeight="1">
      <c r="A6" s="49" t="s">
        <v>50</v>
      </c>
      <c r="B6" s="49"/>
      <c r="C6" s="49"/>
      <c r="D6" s="46" t="s">
        <v>49</v>
      </c>
      <c r="E6" s="46" t="s">
        <v>48</v>
      </c>
      <c r="F6" s="46" t="s">
        <v>47</v>
      </c>
      <c r="G6" s="46"/>
      <c r="H6" s="46" t="s">
        <v>46</v>
      </c>
      <c r="I6" s="50" t="s">
        <v>45</v>
      </c>
      <c r="J6" s="46" t="s">
        <v>44</v>
      </c>
      <c r="K6" s="45" t="s">
        <v>43</v>
      </c>
      <c r="L6" s="45" t="s">
        <v>42</v>
      </c>
      <c r="M6" s="45"/>
      <c r="N6" s="45"/>
      <c r="O6" s="45" t="s">
        <v>41</v>
      </c>
    </row>
    <row r="7" spans="1:15" s="44" customFormat="1" ht="119.25" customHeight="1">
      <c r="A7" s="49"/>
      <c r="B7" s="49"/>
      <c r="C7" s="49"/>
      <c r="D7" s="46"/>
      <c r="E7" s="46"/>
      <c r="F7" s="48" t="s">
        <v>40</v>
      </c>
      <c r="G7" s="48" t="s">
        <v>39</v>
      </c>
      <c r="H7" s="46"/>
      <c r="I7" s="47"/>
      <c r="J7" s="46"/>
      <c r="K7" s="45"/>
      <c r="L7" s="45"/>
      <c r="M7" s="45"/>
      <c r="N7" s="45"/>
      <c r="O7" s="45"/>
    </row>
    <row r="8" spans="1:15" ht="15.75">
      <c r="A8" s="43" t="s">
        <v>38</v>
      </c>
      <c r="B8" s="43" t="s">
        <v>37</v>
      </c>
      <c r="C8" s="43"/>
      <c r="D8" s="41">
        <v>4</v>
      </c>
      <c r="E8" s="41">
        <v>5</v>
      </c>
      <c r="F8" s="41">
        <v>6</v>
      </c>
      <c r="G8" s="41">
        <v>7</v>
      </c>
      <c r="H8" s="41">
        <v>10</v>
      </c>
      <c r="I8" s="41"/>
      <c r="J8" s="41">
        <v>11</v>
      </c>
      <c r="K8" s="41">
        <v>12</v>
      </c>
      <c r="L8" s="41">
        <v>13</v>
      </c>
      <c r="M8" s="42">
        <v>14</v>
      </c>
      <c r="N8" s="42">
        <v>12</v>
      </c>
      <c r="O8" s="41">
        <v>16</v>
      </c>
    </row>
    <row r="9" spans="1:15" ht="48" customHeight="1">
      <c r="A9" s="40" t="s">
        <v>31</v>
      </c>
      <c r="B9" s="40"/>
      <c r="C9" s="40"/>
      <c r="D9" s="39" t="s">
        <v>36</v>
      </c>
      <c r="E9" s="38">
        <f>E10+E32</f>
        <v>147930</v>
      </c>
      <c r="F9" s="38">
        <f>F10+F32</f>
        <v>115724.99999999999</v>
      </c>
      <c r="G9" s="38">
        <f>G10+G32</f>
        <v>65992</v>
      </c>
      <c r="H9" s="38">
        <f>H10+H32</f>
        <v>64736</v>
      </c>
      <c r="I9" s="38">
        <f>I10+I32</f>
        <v>-1255.9999999999927</v>
      </c>
      <c r="J9" s="38">
        <f>H9/G9*100</f>
        <v>98.096738998666495</v>
      </c>
      <c r="K9" s="38">
        <f>K10+K32</f>
        <v>116394.6</v>
      </c>
      <c r="L9" s="38">
        <f>K9/E9*100</f>
        <v>78.682214560940992</v>
      </c>
      <c r="M9" s="38">
        <f>M10+M32</f>
        <v>-31535.399999999994</v>
      </c>
      <c r="N9" s="38">
        <f>H9-G9</f>
        <v>-1256</v>
      </c>
      <c r="O9" s="38" t="e">
        <f>#REF!+#REF!+#REF!</f>
        <v>#REF!</v>
      </c>
    </row>
    <row r="10" spans="1:15" s="22" customFormat="1" ht="51" customHeight="1">
      <c r="A10" s="32"/>
      <c r="B10" s="32" t="s">
        <v>35</v>
      </c>
      <c r="C10" s="32"/>
      <c r="D10" s="31" t="s">
        <v>34</v>
      </c>
      <c r="E10" s="28">
        <f>SUM(E17:E31)</f>
        <v>147318</v>
      </c>
      <c r="F10" s="28">
        <f>SUM(F17:F31)</f>
        <v>115112.99999999999</v>
      </c>
      <c r="G10" s="28">
        <f>SUM(G17:G31)</f>
        <v>65379.999999999993</v>
      </c>
      <c r="H10" s="28">
        <f>H16</f>
        <v>64736</v>
      </c>
      <c r="I10" s="28">
        <f>I16</f>
        <v>-643.99999999999272</v>
      </c>
      <c r="J10" s="28">
        <f>H10/G10*100</f>
        <v>99.014989293361893</v>
      </c>
      <c r="K10" s="28">
        <f>SUM(K17:K31)</f>
        <v>115084.6</v>
      </c>
      <c r="L10" s="28">
        <f>K10/E10*100</f>
        <v>78.119849577105313</v>
      </c>
      <c r="M10" s="29">
        <f>K10-E10</f>
        <v>-32233.399999999994</v>
      </c>
      <c r="N10" s="28">
        <f>H10-G10</f>
        <v>-643.99999999999272</v>
      </c>
      <c r="O10" s="28" t="e">
        <f>#REF!+#REF!+#REF!</f>
        <v>#REF!</v>
      </c>
    </row>
    <row r="11" spans="1:15" s="22" customFormat="1" ht="1.5" hidden="1" customHeight="1">
      <c r="A11" s="36"/>
      <c r="B11" s="36"/>
      <c r="C11" s="36"/>
      <c r="D11" s="34"/>
      <c r="E11" s="25"/>
      <c r="F11" s="25"/>
      <c r="G11" s="25"/>
      <c r="H11" s="25"/>
      <c r="I11" s="25"/>
      <c r="J11" s="25"/>
      <c r="K11" s="25"/>
      <c r="L11" s="25"/>
      <c r="M11" s="33"/>
      <c r="N11" s="25"/>
      <c r="O11" s="28" t="e">
        <f>#REF!</f>
        <v>#REF!</v>
      </c>
    </row>
    <row r="12" spans="1:15" s="22" customFormat="1" ht="15.75" hidden="1" customHeight="1">
      <c r="A12" s="27"/>
      <c r="B12" s="27"/>
      <c r="C12" s="27"/>
      <c r="D12" s="26"/>
      <c r="E12" s="23"/>
      <c r="F12" s="23"/>
      <c r="G12" s="23"/>
      <c r="H12" s="23"/>
      <c r="I12" s="23"/>
      <c r="J12" s="23"/>
      <c r="K12" s="37"/>
      <c r="L12" s="23"/>
      <c r="M12" s="24"/>
      <c r="N12" s="23"/>
      <c r="O12" s="28" t="e">
        <f>#REF!</f>
        <v>#REF!</v>
      </c>
    </row>
    <row r="13" spans="1:15" s="22" customFormat="1" ht="13.5" hidden="1" customHeight="1">
      <c r="A13" s="27"/>
      <c r="B13" s="27"/>
      <c r="C13" s="27"/>
      <c r="D13" s="26"/>
      <c r="E13" s="23"/>
      <c r="F13" s="23"/>
      <c r="G13" s="23"/>
      <c r="H13" s="23"/>
      <c r="I13" s="23"/>
      <c r="J13" s="23"/>
      <c r="K13" s="37"/>
      <c r="L13" s="23"/>
      <c r="M13" s="24"/>
      <c r="N13" s="23"/>
      <c r="O13" s="28" t="e">
        <f>#REF!</f>
        <v>#REF!</v>
      </c>
    </row>
    <row r="14" spans="1:15" s="22" customFormat="1" ht="16.5" hidden="1" customHeight="1">
      <c r="A14" s="27"/>
      <c r="B14" s="27"/>
      <c r="C14" s="27"/>
      <c r="D14" s="26"/>
      <c r="E14" s="23"/>
      <c r="F14" s="23"/>
      <c r="G14" s="23"/>
      <c r="H14" s="23"/>
      <c r="I14" s="23"/>
      <c r="J14" s="23"/>
      <c r="K14" s="37"/>
      <c r="L14" s="23"/>
      <c r="M14" s="24"/>
      <c r="N14" s="23"/>
      <c r="O14" s="28" t="e">
        <f>#REF!</f>
        <v>#REF!</v>
      </c>
    </row>
    <row r="15" spans="1:15" s="22" customFormat="1" ht="19.5" hidden="1" customHeight="1">
      <c r="A15" s="27"/>
      <c r="B15" s="27"/>
      <c r="C15" s="27"/>
      <c r="D15" s="26"/>
      <c r="E15" s="23"/>
      <c r="F15" s="23"/>
      <c r="G15" s="23"/>
      <c r="H15" s="23"/>
      <c r="I15" s="23"/>
      <c r="J15" s="23"/>
      <c r="K15" s="37"/>
      <c r="L15" s="23"/>
      <c r="M15" s="24"/>
      <c r="N15" s="23"/>
      <c r="O15" s="28" t="e">
        <f>#REF!</f>
        <v>#REF!</v>
      </c>
    </row>
    <row r="16" spans="1:15" s="22" customFormat="1" ht="45.75" customHeight="1">
      <c r="A16" s="36"/>
      <c r="B16" s="36"/>
      <c r="C16" s="35" t="s">
        <v>33</v>
      </c>
      <c r="D16" s="34" t="s">
        <v>32</v>
      </c>
      <c r="E16" s="25">
        <f>SUM(E17:E30)</f>
        <v>147318</v>
      </c>
      <c r="F16" s="25">
        <f>SUM(F17:F30)</f>
        <v>115112.99999999999</v>
      </c>
      <c r="G16" s="25">
        <f>SUM(G17:G30)</f>
        <v>65379.999999999993</v>
      </c>
      <c r="H16" s="25">
        <v>64736</v>
      </c>
      <c r="I16" s="25">
        <f>H16-G16</f>
        <v>-643.99999999999272</v>
      </c>
      <c r="J16" s="25">
        <f>H16/G16*100</f>
        <v>99.014989293361893</v>
      </c>
      <c r="K16" s="25">
        <f>SUM(K17:K30)</f>
        <v>115084.6</v>
      </c>
      <c r="L16" s="25">
        <f>K16/E16*100</f>
        <v>78.119849577105313</v>
      </c>
      <c r="M16" s="33">
        <f>K16-E16</f>
        <v>-32233.399999999994</v>
      </c>
      <c r="N16" s="25">
        <f>H16-G16</f>
        <v>-643.99999999999272</v>
      </c>
      <c r="O16" s="23" t="e">
        <f>#REF!</f>
        <v>#REF!</v>
      </c>
    </row>
    <row r="17" spans="1:15" s="22" customFormat="1" ht="0.75" hidden="1" customHeight="1">
      <c r="A17" s="27"/>
      <c r="B17" s="27"/>
      <c r="C17" s="27" t="s">
        <v>31</v>
      </c>
      <c r="D17" s="26" t="s">
        <v>30</v>
      </c>
      <c r="E17" s="23">
        <v>16441.900000000001</v>
      </c>
      <c r="F17" s="23">
        <v>8021.9</v>
      </c>
      <c r="G17" s="23">
        <v>8021.9</v>
      </c>
      <c r="H17" s="23">
        <f>6552.6+114.7</f>
        <v>6667.3</v>
      </c>
      <c r="I17" s="23"/>
      <c r="J17" s="23">
        <f>H17/G17*100</f>
        <v>83.113726174597048</v>
      </c>
      <c r="K17" s="23">
        <v>14942.6</v>
      </c>
      <c r="L17" s="23">
        <f>K17/E17*100</f>
        <v>90.881224189418504</v>
      </c>
      <c r="M17" s="24">
        <f>K17-E17</f>
        <v>-1499.3000000000011</v>
      </c>
      <c r="N17" s="23">
        <f>H17-G17</f>
        <v>-1354.5999999999995</v>
      </c>
      <c r="O17" s="23" t="e">
        <f>#REF!</f>
        <v>#REF!</v>
      </c>
    </row>
    <row r="18" spans="1:15" s="22" customFormat="1" ht="30.75" hidden="1" customHeight="1">
      <c r="A18" s="27"/>
      <c r="B18" s="27"/>
      <c r="C18" s="27" t="s">
        <v>29</v>
      </c>
      <c r="D18" s="26" t="s">
        <v>28</v>
      </c>
      <c r="E18" s="23">
        <v>9737.7999999999993</v>
      </c>
      <c r="F18" s="23">
        <v>9737.7999999999993</v>
      </c>
      <c r="G18" s="23">
        <v>9737.7999999999993</v>
      </c>
      <c r="H18" s="23">
        <v>6702.7</v>
      </c>
      <c r="I18" s="23"/>
      <c r="J18" s="23">
        <f>H18/G18*100</f>
        <v>68.831768982727098</v>
      </c>
      <c r="K18" s="23">
        <v>8344.5</v>
      </c>
      <c r="L18" s="23">
        <f>K18/E18*100</f>
        <v>85.691840046006291</v>
      </c>
      <c r="M18" s="24">
        <f>K18-E18</f>
        <v>-1393.2999999999993</v>
      </c>
      <c r="N18" s="23">
        <f>H18-G18</f>
        <v>-3035.0999999999995</v>
      </c>
      <c r="O18" s="23" t="e">
        <f>#REF!</f>
        <v>#REF!</v>
      </c>
    </row>
    <row r="19" spans="1:15" s="22" customFormat="1" ht="21.75" hidden="1" customHeight="1">
      <c r="A19" s="27"/>
      <c r="B19" s="27"/>
      <c r="C19" s="27" t="s">
        <v>27</v>
      </c>
      <c r="D19" s="26" t="s">
        <v>26</v>
      </c>
      <c r="E19" s="23">
        <v>3309.5</v>
      </c>
      <c r="F19" s="23">
        <v>774.5</v>
      </c>
      <c r="G19" s="23">
        <v>774.5</v>
      </c>
      <c r="H19" s="23">
        <v>774.4</v>
      </c>
      <c r="I19" s="23"/>
      <c r="J19" s="23">
        <f>H19/G19*100</f>
        <v>99.987088444157507</v>
      </c>
      <c r="K19" s="23">
        <v>2513.5</v>
      </c>
      <c r="L19" s="23">
        <f>K19/E19*100</f>
        <v>75.948028403082034</v>
      </c>
      <c r="M19" s="24">
        <f>K19-E19</f>
        <v>-796</v>
      </c>
      <c r="N19" s="23">
        <f>H19-G19</f>
        <v>-0.10000000000002274</v>
      </c>
      <c r="O19" s="23" t="e">
        <f>#REF!</f>
        <v>#REF!</v>
      </c>
    </row>
    <row r="20" spans="1:15" s="22" customFormat="1" ht="20.25" hidden="1" customHeight="1">
      <c r="A20" s="27"/>
      <c r="B20" s="27"/>
      <c r="C20" s="27" t="s">
        <v>25</v>
      </c>
      <c r="D20" s="26" t="s">
        <v>24</v>
      </c>
      <c r="E20" s="23">
        <v>1824.6</v>
      </c>
      <c r="F20" s="23">
        <v>1294.5999999999999</v>
      </c>
      <c r="G20" s="23">
        <v>1294.5999999999999</v>
      </c>
      <c r="H20" s="23">
        <v>978.7</v>
      </c>
      <c r="I20" s="23"/>
      <c r="J20" s="23">
        <f>H20/G20*100</f>
        <v>75.59864050672023</v>
      </c>
      <c r="K20" s="23">
        <v>1487.8</v>
      </c>
      <c r="L20" s="23">
        <f>K20/E20*100</f>
        <v>81.541159706236982</v>
      </c>
      <c r="M20" s="24">
        <f>K20-E20</f>
        <v>-336.79999999999995</v>
      </c>
      <c r="N20" s="23">
        <f>H20-G20</f>
        <v>-315.89999999999986</v>
      </c>
      <c r="O20" s="23" t="e">
        <f>#REF!</f>
        <v>#REF!</v>
      </c>
    </row>
    <row r="21" spans="1:15" s="22" customFormat="1" ht="55.5" hidden="1" customHeight="1">
      <c r="A21" s="27"/>
      <c r="B21" s="27"/>
      <c r="C21" s="27" t="s">
        <v>23</v>
      </c>
      <c r="D21" s="26" t="s">
        <v>22</v>
      </c>
      <c r="E21" s="23">
        <v>581.6</v>
      </c>
      <c r="F21" s="23">
        <v>271.60000000000002</v>
      </c>
      <c r="G21" s="23">
        <v>271.60000000000002</v>
      </c>
      <c r="H21" s="23">
        <v>174.9</v>
      </c>
      <c r="I21" s="23"/>
      <c r="J21" s="23">
        <f>H21/G21*100</f>
        <v>64.396170839469804</v>
      </c>
      <c r="K21" s="23">
        <v>613.79999999999995</v>
      </c>
      <c r="L21" s="23">
        <f>K21/E21*100</f>
        <v>105.53645116918844</v>
      </c>
      <c r="M21" s="24">
        <f>K21-E21</f>
        <v>32.199999999999932</v>
      </c>
      <c r="N21" s="23">
        <f>H21-G21</f>
        <v>-96.700000000000017</v>
      </c>
      <c r="O21" s="23" t="e">
        <f>#REF!</f>
        <v>#REF!</v>
      </c>
    </row>
    <row r="22" spans="1:15" s="22" customFormat="1" ht="41.25" hidden="1" customHeight="1">
      <c r="A22" s="27"/>
      <c r="B22" s="27"/>
      <c r="C22" s="27" t="s">
        <v>21</v>
      </c>
      <c r="D22" s="26" t="s">
        <v>20</v>
      </c>
      <c r="E22" s="23">
        <v>291.3</v>
      </c>
      <c r="F22" s="23">
        <v>143.30000000000001</v>
      </c>
      <c r="G22" s="23">
        <v>143.30000000000001</v>
      </c>
      <c r="H22" s="23">
        <v>98.6</v>
      </c>
      <c r="I22" s="23"/>
      <c r="J22" s="23">
        <f>H22/G22*100</f>
        <v>68.806699232379614</v>
      </c>
      <c r="K22" s="23">
        <v>277</v>
      </c>
      <c r="L22" s="23">
        <f>K22/E22*100</f>
        <v>95.090971507037409</v>
      </c>
      <c r="M22" s="24">
        <f>K22-E22</f>
        <v>-14.300000000000011</v>
      </c>
      <c r="N22" s="23">
        <f>H22-G22</f>
        <v>-44.700000000000017</v>
      </c>
      <c r="O22" s="23" t="e">
        <f>#REF!</f>
        <v>#REF!</v>
      </c>
    </row>
    <row r="23" spans="1:15" s="22" customFormat="1" ht="34.5" hidden="1" customHeight="1">
      <c r="A23" s="27"/>
      <c r="B23" s="27"/>
      <c r="C23" s="27" t="s">
        <v>19</v>
      </c>
      <c r="D23" s="26" t="s">
        <v>18</v>
      </c>
      <c r="E23" s="23">
        <v>5095</v>
      </c>
      <c r="F23" s="23">
        <v>3818</v>
      </c>
      <c r="G23" s="23">
        <v>3818</v>
      </c>
      <c r="H23" s="23">
        <v>2814</v>
      </c>
      <c r="I23" s="23"/>
      <c r="J23" s="23">
        <f>H23/G23*100</f>
        <v>73.703509690937665</v>
      </c>
      <c r="K23" s="23">
        <v>3676.3</v>
      </c>
      <c r="L23" s="23">
        <f>K23/E23*100</f>
        <v>72.155053974484801</v>
      </c>
      <c r="M23" s="24">
        <f>K23-E23</f>
        <v>-1418.6999999999998</v>
      </c>
      <c r="N23" s="23">
        <f>H23-G23</f>
        <v>-1004</v>
      </c>
      <c r="O23" s="23" t="e">
        <f>#REF!</f>
        <v>#REF!</v>
      </c>
    </row>
    <row r="24" spans="1:15" s="22" customFormat="1" ht="28.5" hidden="1" customHeight="1">
      <c r="A24" s="27"/>
      <c r="B24" s="27"/>
      <c r="C24" s="27" t="s">
        <v>17</v>
      </c>
      <c r="D24" s="26" t="s">
        <v>16</v>
      </c>
      <c r="E24" s="23">
        <v>484.2</v>
      </c>
      <c r="F24" s="23">
        <v>356.2</v>
      </c>
      <c r="G24" s="23">
        <v>356.2</v>
      </c>
      <c r="H24" s="23">
        <v>283.2</v>
      </c>
      <c r="I24" s="23"/>
      <c r="J24" s="23">
        <f>H24/G24*100</f>
        <v>79.505895564289716</v>
      </c>
      <c r="K24" s="23">
        <v>362.9</v>
      </c>
      <c r="L24" s="23">
        <f>K24/E24*100</f>
        <v>74.94836844279223</v>
      </c>
      <c r="M24" s="24">
        <f>K24-E24</f>
        <v>-121.30000000000001</v>
      </c>
      <c r="N24" s="23">
        <f>H24-G24</f>
        <v>-73</v>
      </c>
      <c r="O24" s="23" t="e">
        <f>#REF!</f>
        <v>#REF!</v>
      </c>
    </row>
    <row r="25" spans="1:15" s="22" customFormat="1" ht="30" hidden="1" customHeight="1">
      <c r="A25" s="27"/>
      <c r="B25" s="27"/>
      <c r="C25" s="27" t="s">
        <v>15</v>
      </c>
      <c r="D25" s="26" t="s">
        <v>14</v>
      </c>
      <c r="E25" s="23">
        <v>18385.2</v>
      </c>
      <c r="F25" s="23">
        <v>3823.2</v>
      </c>
      <c r="G25" s="23">
        <v>3823.2</v>
      </c>
      <c r="H25" s="23">
        <v>3822.6</v>
      </c>
      <c r="I25" s="23"/>
      <c r="J25" s="23">
        <f>H25/G25*100</f>
        <v>99.984306340238547</v>
      </c>
      <c r="K25" s="23">
        <v>5543.2</v>
      </c>
      <c r="L25" s="23">
        <f>K25/E25*100</f>
        <v>30.150338315601676</v>
      </c>
      <c r="M25" s="24">
        <f>K25-E25</f>
        <v>-12842</v>
      </c>
      <c r="N25" s="24">
        <f>H25-G25</f>
        <v>-0.59999999999990905</v>
      </c>
      <c r="O25" s="23" t="e">
        <f>#REF!</f>
        <v>#REF!</v>
      </c>
    </row>
    <row r="26" spans="1:15" s="22" customFormat="1" ht="22.5" hidden="1" customHeight="1">
      <c r="A26" s="27"/>
      <c r="B26" s="27"/>
      <c r="C26" s="27" t="s">
        <v>13</v>
      </c>
      <c r="D26" s="26" t="s">
        <v>12</v>
      </c>
      <c r="E26" s="23">
        <v>3948.7</v>
      </c>
      <c r="F26" s="23">
        <v>3948.7</v>
      </c>
      <c r="G26" s="23">
        <v>1939.7</v>
      </c>
      <c r="H26" s="23">
        <v>1280.9000000000001</v>
      </c>
      <c r="I26" s="23"/>
      <c r="J26" s="23">
        <f>H26/G26*100</f>
        <v>66.035984946125694</v>
      </c>
      <c r="K26" s="23">
        <v>3743.6</v>
      </c>
      <c r="L26" s="23">
        <f>K26/E26*100</f>
        <v>94.805885481297651</v>
      </c>
      <c r="M26" s="24">
        <f>K26-E26</f>
        <v>-205.09999999999991</v>
      </c>
      <c r="N26" s="24">
        <f>H26-G26</f>
        <v>-658.8</v>
      </c>
      <c r="O26" s="23" t="e">
        <f>#REF!</f>
        <v>#REF!</v>
      </c>
    </row>
    <row r="27" spans="1:15" s="22" customFormat="1" ht="30.75" hidden="1" customHeight="1">
      <c r="A27" s="27"/>
      <c r="B27" s="27"/>
      <c r="C27" s="27" t="s">
        <v>11</v>
      </c>
      <c r="D27" s="26" t="s">
        <v>10</v>
      </c>
      <c r="E27" s="23">
        <v>14154</v>
      </c>
      <c r="F27" s="23">
        <v>14154</v>
      </c>
      <c r="G27" s="23">
        <v>5054</v>
      </c>
      <c r="H27" s="23">
        <v>4025.3</v>
      </c>
      <c r="I27" s="23"/>
      <c r="J27" s="23">
        <f>H27/G27*100</f>
        <v>79.645825089038397</v>
      </c>
      <c r="K27" s="23">
        <v>13228.3</v>
      </c>
      <c r="L27" s="23">
        <f>K27/E27*100</f>
        <v>93.45979935000706</v>
      </c>
      <c r="M27" s="24">
        <f>K27-E27</f>
        <v>-925.70000000000073</v>
      </c>
      <c r="N27" s="23">
        <f>H27-G27</f>
        <v>-1028.6999999999998</v>
      </c>
      <c r="O27" s="23" t="e">
        <f>#REF!</f>
        <v>#REF!</v>
      </c>
    </row>
    <row r="28" spans="1:15" s="22" customFormat="1" ht="33" hidden="1" customHeight="1">
      <c r="A28" s="27"/>
      <c r="B28" s="27"/>
      <c r="C28" s="27" t="s">
        <v>9</v>
      </c>
      <c r="D28" s="26" t="s">
        <v>8</v>
      </c>
      <c r="E28" s="23">
        <v>49221</v>
      </c>
      <c r="F28" s="23">
        <v>49221</v>
      </c>
      <c r="G28" s="23">
        <v>24609</v>
      </c>
      <c r="H28" s="23">
        <v>20505</v>
      </c>
      <c r="I28" s="23"/>
      <c r="J28" s="23">
        <f>H28/G28*100</f>
        <v>83.323174448372555</v>
      </c>
      <c r="K28" s="23">
        <v>42180.7</v>
      </c>
      <c r="L28" s="23">
        <f>K28/E28*100</f>
        <v>85.696552284593963</v>
      </c>
      <c r="M28" s="24">
        <f>K28-E28</f>
        <v>-7040.3000000000029</v>
      </c>
      <c r="N28" s="23">
        <f>H28-G28</f>
        <v>-4104</v>
      </c>
      <c r="O28" s="23" t="e">
        <f>J28-#REF!</f>
        <v>#REF!</v>
      </c>
    </row>
    <row r="29" spans="1:15" s="22" customFormat="1" ht="30" hidden="1" customHeight="1">
      <c r="A29" s="27"/>
      <c r="B29" s="27"/>
      <c r="C29" s="27" t="s">
        <v>7</v>
      </c>
      <c r="D29" s="26" t="s">
        <v>6</v>
      </c>
      <c r="E29" s="23">
        <v>2150</v>
      </c>
      <c r="F29" s="23">
        <v>2150</v>
      </c>
      <c r="G29" s="23">
        <v>350</v>
      </c>
      <c r="H29" s="23">
        <v>0</v>
      </c>
      <c r="I29" s="23"/>
      <c r="J29" s="23"/>
      <c r="K29" s="23"/>
      <c r="L29" s="23"/>
      <c r="M29" s="24"/>
      <c r="N29" s="23">
        <f>H29-G29</f>
        <v>-350</v>
      </c>
      <c r="O29" s="23" t="e">
        <f>J29-#REF!</f>
        <v>#REF!</v>
      </c>
    </row>
    <row r="30" spans="1:15" s="22" customFormat="1" ht="30.75" hidden="1" customHeight="1">
      <c r="A30" s="27"/>
      <c r="B30" s="27"/>
      <c r="C30" s="27" t="s">
        <v>5</v>
      </c>
      <c r="D30" s="26" t="s">
        <v>4</v>
      </c>
      <c r="E30" s="23">
        <v>21693.200000000001</v>
      </c>
      <c r="F30" s="23">
        <v>17398.2</v>
      </c>
      <c r="G30" s="23">
        <v>5186.2</v>
      </c>
      <c r="H30" s="23">
        <v>3912.9</v>
      </c>
      <c r="I30" s="23"/>
      <c r="J30" s="23">
        <f>H30/G30*100</f>
        <v>75.448305117427012</v>
      </c>
      <c r="K30" s="23">
        <v>18170.400000000001</v>
      </c>
      <c r="L30" s="23">
        <f>K30/E30*100</f>
        <v>83.7608098390279</v>
      </c>
      <c r="M30" s="24">
        <f>K30-E30</f>
        <v>-3522.7999999999993</v>
      </c>
      <c r="N30" s="24">
        <f>H30-G30</f>
        <v>-1273.2999999999997</v>
      </c>
      <c r="O30" s="23" t="e">
        <f>#REF!</f>
        <v>#REF!</v>
      </c>
    </row>
    <row r="31" spans="1:15" s="22" customFormat="1" ht="25.5" hidden="1" customHeight="1">
      <c r="A31" s="27"/>
      <c r="B31" s="27"/>
      <c r="C31" s="27"/>
      <c r="D31" s="26"/>
      <c r="E31" s="23"/>
      <c r="F31" s="23"/>
      <c r="G31" s="23"/>
      <c r="H31" s="23"/>
      <c r="I31" s="23"/>
      <c r="J31" s="23"/>
      <c r="K31" s="23"/>
      <c r="L31" s="23"/>
      <c r="M31" s="24"/>
      <c r="N31" s="23"/>
      <c r="O31" s="23"/>
    </row>
    <row r="32" spans="1:15" s="22" customFormat="1" ht="37.5" customHeight="1">
      <c r="A32" s="32"/>
      <c r="B32" s="32" t="s">
        <v>3</v>
      </c>
      <c r="C32" s="32"/>
      <c r="D32" s="31" t="s">
        <v>2</v>
      </c>
      <c r="E32" s="28">
        <f>E33</f>
        <v>612</v>
      </c>
      <c r="F32" s="28">
        <f>F33</f>
        <v>612</v>
      </c>
      <c r="G32" s="28">
        <f>G33</f>
        <v>612</v>
      </c>
      <c r="H32" s="30">
        <f>H33</f>
        <v>0</v>
      </c>
      <c r="I32" s="30">
        <f>H32-G32</f>
        <v>-612</v>
      </c>
      <c r="J32" s="28">
        <f>H32/G32*100</f>
        <v>0</v>
      </c>
      <c r="K32" s="28">
        <f>K33</f>
        <v>1310</v>
      </c>
      <c r="L32" s="28">
        <f>K32/E32*100</f>
        <v>214.05228758169935</v>
      </c>
      <c r="M32" s="29">
        <f>K32-E32</f>
        <v>698</v>
      </c>
      <c r="N32" s="28">
        <f>N33</f>
        <v>-612</v>
      </c>
      <c r="O32" s="28" t="e">
        <f>#REF!</f>
        <v>#REF!</v>
      </c>
    </row>
    <row r="33" spans="1:15" s="22" customFormat="1" ht="69" customHeight="1">
      <c r="A33" s="27"/>
      <c r="B33" s="27"/>
      <c r="C33" s="27" t="s">
        <v>1</v>
      </c>
      <c r="D33" s="26" t="s">
        <v>0</v>
      </c>
      <c r="E33" s="23">
        <v>612</v>
      </c>
      <c r="F33" s="23">
        <v>612</v>
      </c>
      <c r="G33" s="23">
        <v>612</v>
      </c>
      <c r="H33" s="25">
        <v>0</v>
      </c>
      <c r="I33" s="25">
        <f>H33-G33</f>
        <v>-612</v>
      </c>
      <c r="J33" s="23">
        <f>H33/G33*100</f>
        <v>0</v>
      </c>
      <c r="K33" s="23">
        <v>1310</v>
      </c>
      <c r="L33" s="23">
        <f>K33/E33*100</f>
        <v>214.05228758169935</v>
      </c>
      <c r="M33" s="24">
        <f>K33-E33</f>
        <v>698</v>
      </c>
      <c r="N33" s="23">
        <f>H33-G33</f>
        <v>-612</v>
      </c>
      <c r="O33" s="23" t="e">
        <f>#REF!</f>
        <v>#REF!</v>
      </c>
    </row>
    <row r="34" spans="1:15" ht="15.75">
      <c r="A34" s="21"/>
      <c r="B34" s="21"/>
      <c r="C34" s="21"/>
      <c r="D34" s="20"/>
      <c r="E34" s="13"/>
      <c r="F34" s="13"/>
      <c r="G34" s="13"/>
      <c r="H34" s="13"/>
      <c r="I34" s="13"/>
      <c r="J34" s="13"/>
      <c r="K34" s="13"/>
      <c r="L34" s="13"/>
      <c r="M34" s="15"/>
      <c r="N34" s="14"/>
      <c r="O34" s="13"/>
    </row>
    <row r="35" spans="1:15" ht="15.75">
      <c r="A35" s="18"/>
      <c r="B35" s="18"/>
      <c r="C35" s="17"/>
      <c r="D35" s="16"/>
      <c r="E35" s="13"/>
      <c r="F35" s="13"/>
      <c r="G35" s="13"/>
      <c r="H35" s="19"/>
      <c r="I35" s="19"/>
      <c r="J35" s="13"/>
      <c r="K35" s="13"/>
      <c r="L35" s="5"/>
      <c r="M35" s="5"/>
      <c r="N35" s="5"/>
      <c r="O35" s="5"/>
    </row>
    <row r="36" spans="1:15" ht="15.75">
      <c r="A36" s="18"/>
      <c r="B36" s="18"/>
      <c r="C36" s="17"/>
      <c r="D36" s="16"/>
      <c r="E36" s="13"/>
      <c r="F36" s="13"/>
      <c r="G36" s="13"/>
      <c r="H36" s="6"/>
      <c r="I36" s="6"/>
      <c r="J36" s="6"/>
      <c r="K36" s="6"/>
      <c r="L36" s="13"/>
      <c r="M36" s="15"/>
      <c r="N36" s="14"/>
      <c r="O36" s="13"/>
    </row>
    <row r="37" spans="1:15" ht="15.75">
      <c r="A37" s="7"/>
      <c r="B37" s="7"/>
      <c r="C37" s="6"/>
      <c r="D37" s="6"/>
      <c r="E37" s="6"/>
      <c r="F37" s="6"/>
      <c r="G37" s="6"/>
      <c r="H37" s="6"/>
      <c r="I37" s="6"/>
      <c r="J37" s="6"/>
      <c r="K37" s="6"/>
      <c r="L37" s="6"/>
      <c r="M37" s="5"/>
      <c r="N37" s="5"/>
      <c r="O37" s="6"/>
    </row>
    <row r="38" spans="1:15" ht="15.75">
      <c r="A38" s="7"/>
      <c r="B38" s="7"/>
      <c r="C38" s="7"/>
      <c r="D38" s="6"/>
      <c r="E38" s="6"/>
      <c r="F38" s="6"/>
      <c r="G38" s="6"/>
      <c r="H38" s="6"/>
      <c r="I38" s="6"/>
      <c r="J38" s="6"/>
      <c r="K38" s="6"/>
      <c r="L38" s="6"/>
      <c r="M38" s="5"/>
      <c r="N38" s="5"/>
      <c r="O38" s="5"/>
    </row>
    <row r="39" spans="1:15" s="3" customFormat="1" ht="15.75">
      <c r="A39" s="12"/>
      <c r="B39" s="12"/>
      <c r="C39" s="7"/>
      <c r="D39" s="6"/>
      <c r="E39" s="6"/>
      <c r="F39" s="6"/>
      <c r="G39" s="6"/>
      <c r="H39" s="5"/>
      <c r="I39" s="5"/>
      <c r="J39" s="5"/>
      <c r="K39" s="5"/>
      <c r="L39" s="5"/>
      <c r="M39" s="5"/>
      <c r="N39" s="5"/>
      <c r="O39" s="5"/>
    </row>
    <row r="40" spans="1:15" s="3" customFormat="1" ht="15.75">
      <c r="A40" s="12"/>
      <c r="B40" s="12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</row>
    <row r="41" spans="1:15" ht="15.75">
      <c r="A41" s="11"/>
      <c r="B41" s="9"/>
      <c r="C41" s="5"/>
      <c r="D41" s="5"/>
      <c r="E41" s="5"/>
      <c r="F41" s="5"/>
      <c r="G41" s="5"/>
      <c r="H41" s="8"/>
      <c r="I41" s="8"/>
      <c r="J41" s="10"/>
      <c r="K41" s="6"/>
      <c r="L41" s="8"/>
      <c r="M41" s="5"/>
      <c r="N41" s="5"/>
      <c r="O41" s="5"/>
    </row>
    <row r="42" spans="1:15" ht="15.75">
      <c r="A42" s="7"/>
      <c r="B42" s="7"/>
      <c r="C42" s="9"/>
      <c r="D42" s="9"/>
      <c r="E42" s="9"/>
      <c r="F42" s="8"/>
      <c r="G42" s="8"/>
      <c r="H42" s="6"/>
      <c r="I42" s="6"/>
      <c r="J42" s="6"/>
      <c r="K42" s="6"/>
      <c r="L42" s="6"/>
      <c r="M42" s="5"/>
      <c r="N42" s="5"/>
      <c r="O42" s="5"/>
    </row>
    <row r="43" spans="1:15" ht="15.75">
      <c r="A43" s="7"/>
      <c r="B43" s="7"/>
      <c r="C43" s="7"/>
      <c r="D43" s="6"/>
      <c r="E43" s="6"/>
      <c r="F43" s="6"/>
      <c r="G43" s="6"/>
      <c r="H43" s="6"/>
      <c r="I43" s="6"/>
      <c r="J43" s="6"/>
      <c r="K43" s="6"/>
      <c r="L43" s="6"/>
      <c r="M43" s="5"/>
      <c r="N43" s="5"/>
      <c r="O43" s="5"/>
    </row>
    <row r="44" spans="1:15" ht="15.75">
      <c r="A44" s="7"/>
      <c r="B44" s="7"/>
      <c r="C44" s="7"/>
      <c r="D44" s="6"/>
      <c r="E44" s="6"/>
      <c r="F44" s="6"/>
      <c r="G44" s="6"/>
      <c r="H44" s="6"/>
      <c r="I44" s="6"/>
      <c r="J44" s="6"/>
      <c r="K44" s="6"/>
      <c r="L44" s="6"/>
      <c r="M44" s="5"/>
      <c r="N44" s="5"/>
      <c r="O44" s="5"/>
    </row>
    <row r="45" spans="1:15" ht="15.75">
      <c r="A45" s="7"/>
      <c r="B45" s="7"/>
      <c r="C45" s="7"/>
      <c r="D45" s="6"/>
      <c r="E45" s="6"/>
      <c r="F45" s="6"/>
      <c r="G45" s="6"/>
      <c r="H45" s="6"/>
      <c r="I45" s="6"/>
      <c r="J45" s="6"/>
      <c r="K45" s="6"/>
      <c r="L45" s="6"/>
      <c r="M45" s="5"/>
      <c r="N45" s="5"/>
      <c r="O45" s="5"/>
    </row>
    <row r="46" spans="1:15" ht="15.75">
      <c r="A46" s="7"/>
      <c r="B46" s="7"/>
      <c r="C46" s="7"/>
      <c r="D46" s="6"/>
      <c r="E46" s="6"/>
      <c r="F46" s="6"/>
      <c r="G46" s="6"/>
      <c r="H46" s="6"/>
      <c r="I46" s="6"/>
      <c r="J46" s="6"/>
      <c r="K46" s="6"/>
      <c r="L46" s="6"/>
      <c r="M46" s="5"/>
      <c r="N46" s="5"/>
      <c r="O46" s="5"/>
    </row>
    <row r="47" spans="1:15" ht="15.75">
      <c r="A47" s="7"/>
      <c r="B47" s="7"/>
      <c r="C47" s="7"/>
      <c r="D47" s="6"/>
      <c r="E47" s="6"/>
      <c r="F47" s="6"/>
      <c r="G47" s="6"/>
      <c r="H47" s="6"/>
      <c r="I47" s="6"/>
      <c r="J47" s="6"/>
      <c r="K47" s="6"/>
      <c r="L47" s="6"/>
      <c r="M47" s="5"/>
      <c r="N47" s="5"/>
      <c r="O47" s="5"/>
    </row>
    <row r="48" spans="1:15" ht="15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5"/>
      <c r="O48" s="5"/>
    </row>
    <row r="49" spans="1:15" ht="15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5"/>
      <c r="O49" s="5"/>
    </row>
    <row r="50" spans="1:15" ht="15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5"/>
      <c r="O50" s="5"/>
    </row>
    <row r="51" spans="1:15" ht="15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5"/>
      <c r="O51" s="5"/>
    </row>
    <row r="52" spans="1:15" ht="15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5"/>
      <c r="O52" s="5"/>
    </row>
    <row r="53" spans="1:15" ht="15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5"/>
      <c r="O53" s="5"/>
    </row>
    <row r="54" spans="1:15" ht="15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5"/>
      <c r="O54" s="5"/>
    </row>
    <row r="55" spans="1:15" ht="15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5"/>
      <c r="O55" s="5"/>
    </row>
    <row r="56" spans="1:15" ht="15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5"/>
      <c r="O56" s="5"/>
    </row>
    <row r="57" spans="1:15" ht="15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5"/>
      <c r="O57" s="5"/>
    </row>
    <row r="58" spans="1:15" ht="15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5"/>
      <c r="O58" s="5"/>
    </row>
    <row r="59" spans="1:15" ht="15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5"/>
      <c r="O59" s="5"/>
    </row>
    <row r="60" spans="1:15" ht="15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5"/>
      <c r="O60" s="5"/>
    </row>
    <row r="61" spans="1:15" ht="15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5"/>
      <c r="O61" s="5"/>
    </row>
    <row r="62" spans="1:15" ht="15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5"/>
      <c r="O62" s="5"/>
    </row>
    <row r="63" spans="1:15" ht="15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5"/>
      <c r="O63" s="5"/>
    </row>
    <row r="64" spans="1:15" ht="15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5"/>
      <c r="O64" s="5"/>
    </row>
    <row r="65" spans="1:15" ht="15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5"/>
      <c r="O65" s="5"/>
    </row>
    <row r="66" spans="1:15" ht="15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5"/>
      <c r="O66" s="5"/>
    </row>
    <row r="67" spans="1:15" ht="15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5"/>
      <c r="O67" s="5"/>
    </row>
    <row r="68" spans="1:15" ht="15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5"/>
      <c r="O68" s="5"/>
    </row>
    <row r="69" spans="1:15" ht="15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5"/>
      <c r="O69" s="5"/>
    </row>
    <row r="70" spans="1:15" ht="15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5"/>
      <c r="O70" s="5"/>
    </row>
    <row r="71" spans="1:15" ht="15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5"/>
      <c r="O71" s="5"/>
    </row>
    <row r="72" spans="1:15" ht="15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5"/>
      <c r="O72" s="5"/>
    </row>
    <row r="73" spans="1:15" ht="15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5"/>
      <c r="O73" s="5"/>
    </row>
    <row r="74" spans="1:15" ht="15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5"/>
      <c r="O74" s="5"/>
    </row>
    <row r="75" spans="1:15" ht="15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5"/>
      <c r="O75" s="5"/>
    </row>
    <row r="76" spans="1:15" ht="15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5"/>
      <c r="O76" s="5"/>
    </row>
    <row r="77" spans="1:15" ht="15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5"/>
      <c r="O77" s="5"/>
    </row>
    <row r="78" spans="1:15" ht="15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5"/>
      <c r="O78" s="5"/>
    </row>
    <row r="79" spans="1:15" ht="15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5"/>
      <c r="O79" s="5"/>
    </row>
    <row r="80" spans="1:15" ht="15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5"/>
      <c r="O80" s="5"/>
    </row>
    <row r="81" spans="1:15" ht="15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5"/>
      <c r="O81" s="5"/>
    </row>
    <row r="82" spans="1:15" ht="15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5"/>
      <c r="O82" s="5"/>
    </row>
    <row r="83" spans="1:15" ht="15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5"/>
      <c r="O83" s="5"/>
    </row>
    <row r="84" spans="1:15">
      <c r="A84" s="1"/>
      <c r="B84" s="1"/>
      <c r="C84" s="1"/>
      <c r="M84" s="1"/>
      <c r="N84" s="3"/>
      <c r="O84" s="3"/>
    </row>
    <row r="85" spans="1:15">
      <c r="A85" s="1"/>
      <c r="B85" s="1"/>
      <c r="C85" s="1"/>
      <c r="M85" s="1"/>
      <c r="N85" s="3"/>
      <c r="O85" s="3"/>
    </row>
    <row r="86" spans="1:15">
      <c r="A86" s="1"/>
      <c r="B86" s="1"/>
      <c r="C86" s="1"/>
      <c r="M86" s="1"/>
      <c r="N86" s="3"/>
      <c r="O86" s="3"/>
    </row>
    <row r="87" spans="1:15">
      <c r="A87" s="1"/>
      <c r="B87" s="1"/>
      <c r="C87" s="1"/>
      <c r="M87" s="1"/>
      <c r="N87" s="3"/>
      <c r="O87" s="3"/>
    </row>
    <row r="88" spans="1:15">
      <c r="A88" s="1"/>
      <c r="B88" s="1"/>
      <c r="C88" s="1"/>
      <c r="M88" s="1"/>
      <c r="N88" s="3"/>
      <c r="O88" s="3"/>
    </row>
    <row r="89" spans="1:15">
      <c r="A89" s="1"/>
      <c r="B89" s="1"/>
      <c r="C89" s="1"/>
      <c r="M89" s="1"/>
      <c r="N89" s="3"/>
      <c r="O89" s="3"/>
    </row>
    <row r="90" spans="1:15">
      <c r="A90" s="1"/>
      <c r="B90" s="1"/>
      <c r="C90" s="1"/>
      <c r="M90" s="1"/>
      <c r="N90" s="3"/>
      <c r="O90" s="3"/>
    </row>
    <row r="91" spans="1:15">
      <c r="A91" s="1"/>
      <c r="B91" s="1"/>
      <c r="C91" s="1"/>
      <c r="M91" s="1"/>
      <c r="N91" s="3"/>
      <c r="O91" s="3"/>
    </row>
    <row r="92" spans="1:15">
      <c r="A92" s="1"/>
      <c r="B92" s="1"/>
      <c r="C92" s="1"/>
      <c r="M92" s="1"/>
      <c r="N92" s="3"/>
      <c r="O92" s="3"/>
    </row>
    <row r="93" spans="1:15">
      <c r="A93" s="1"/>
      <c r="B93" s="1"/>
      <c r="C93" s="1"/>
      <c r="M93" s="1"/>
      <c r="N93" s="3"/>
      <c r="O93" s="3"/>
    </row>
    <row r="94" spans="1:15">
      <c r="A94" s="1"/>
      <c r="B94" s="1"/>
      <c r="C94" s="1"/>
      <c r="M94" s="1"/>
      <c r="N94" s="3"/>
      <c r="O94" s="3"/>
    </row>
    <row r="95" spans="1:15">
      <c r="A95" s="1"/>
      <c r="B95" s="1"/>
      <c r="C95" s="1"/>
      <c r="M95" s="1"/>
      <c r="N95" s="3"/>
      <c r="O95" s="3"/>
    </row>
    <row r="96" spans="1:15">
      <c r="A96" s="1"/>
      <c r="B96" s="1"/>
      <c r="C96" s="1"/>
      <c r="M96" s="1"/>
      <c r="N96" s="3"/>
      <c r="O96" s="3"/>
    </row>
    <row r="97" spans="1:15">
      <c r="A97" s="1"/>
      <c r="B97" s="1"/>
      <c r="C97" s="1"/>
      <c r="M97" s="1"/>
      <c r="N97" s="3"/>
      <c r="O97" s="3"/>
    </row>
    <row r="98" spans="1:15">
      <c r="A98" s="1"/>
      <c r="B98" s="1"/>
      <c r="C98" s="1"/>
      <c r="M98" s="1"/>
      <c r="N98" s="3"/>
      <c r="O98" s="3"/>
    </row>
    <row r="99" spans="1:15">
      <c r="A99" s="1"/>
      <c r="B99" s="1"/>
      <c r="C99" s="1"/>
      <c r="M99" s="1"/>
      <c r="N99" s="3"/>
      <c r="O99" s="3"/>
    </row>
    <row r="100" spans="1:15">
      <c r="A100" s="1"/>
      <c r="B100" s="1"/>
      <c r="C100" s="1"/>
      <c r="M100" s="1"/>
      <c r="N100" s="3"/>
      <c r="O100" s="3"/>
    </row>
    <row r="101" spans="1:15">
      <c r="A101" s="1"/>
      <c r="B101" s="1"/>
      <c r="C101" s="1"/>
      <c r="M101" s="1"/>
      <c r="N101" s="3"/>
      <c r="O101" s="3"/>
    </row>
    <row r="102" spans="1:15">
      <c r="A102" s="1"/>
      <c r="B102" s="1"/>
      <c r="C102" s="1"/>
      <c r="M102" s="1"/>
      <c r="N102" s="3"/>
      <c r="O102" s="3"/>
    </row>
    <row r="103" spans="1:15">
      <c r="A103" s="1"/>
      <c r="B103" s="1"/>
      <c r="C103" s="1"/>
      <c r="M103" s="1"/>
      <c r="N103" s="3"/>
      <c r="O103" s="3"/>
    </row>
    <row r="104" spans="1:15">
      <c r="A104" s="1"/>
      <c r="B104" s="1"/>
      <c r="C104" s="1"/>
      <c r="M104" s="1"/>
      <c r="N104" s="3"/>
      <c r="O104" s="3"/>
    </row>
    <row r="105" spans="1:15">
      <c r="A105" s="1"/>
      <c r="B105" s="1"/>
      <c r="C105" s="1"/>
      <c r="M105" s="1"/>
      <c r="N105" s="3"/>
      <c r="O105" s="3"/>
    </row>
    <row r="106" spans="1:15">
      <c r="A106" s="1"/>
      <c r="B106" s="1"/>
      <c r="C106" s="1"/>
      <c r="M106" s="1"/>
      <c r="N106" s="3"/>
      <c r="O106" s="3"/>
    </row>
    <row r="107" spans="1:15">
      <c r="A107" s="1"/>
      <c r="B107" s="1"/>
      <c r="C107" s="1"/>
      <c r="M107" s="1"/>
      <c r="N107" s="3"/>
      <c r="O107" s="3"/>
    </row>
    <row r="108" spans="1:15">
      <c r="A108" s="1"/>
      <c r="B108" s="1"/>
      <c r="C108" s="1"/>
      <c r="M108" s="1"/>
      <c r="N108" s="3"/>
      <c r="O108" s="3"/>
    </row>
    <row r="109" spans="1:15">
      <c r="A109" s="1"/>
      <c r="B109" s="1"/>
      <c r="C109" s="1"/>
      <c r="M109" s="1"/>
      <c r="N109" s="3"/>
      <c r="O109" s="3"/>
    </row>
    <row r="110" spans="1:15">
      <c r="A110" s="1"/>
      <c r="B110" s="1"/>
      <c r="C110" s="1"/>
      <c r="M110" s="1"/>
      <c r="N110" s="3"/>
      <c r="O110" s="3"/>
    </row>
    <row r="111" spans="1:15">
      <c r="A111" s="1"/>
      <c r="B111" s="1"/>
      <c r="C111" s="1"/>
      <c r="M111" s="1"/>
      <c r="N111" s="3"/>
      <c r="O111" s="3"/>
    </row>
    <row r="112" spans="1:15">
      <c r="A112" s="1"/>
      <c r="B112" s="1"/>
      <c r="C112" s="1"/>
      <c r="M112" s="1"/>
      <c r="N112" s="3"/>
      <c r="O112" s="3"/>
    </row>
    <row r="113" spans="1:15">
      <c r="A113" s="1"/>
      <c r="B113" s="1"/>
      <c r="C113" s="1"/>
      <c r="M113" s="1"/>
      <c r="N113" s="3"/>
      <c r="O113" s="3"/>
    </row>
    <row r="114" spans="1:15">
      <c r="A114" s="1"/>
      <c r="B114" s="1"/>
      <c r="C114" s="1"/>
      <c r="M114" s="1"/>
      <c r="N114" s="3"/>
      <c r="O114" s="3"/>
    </row>
    <row r="115" spans="1:15">
      <c r="A115" s="1"/>
      <c r="B115" s="1"/>
      <c r="C115" s="1"/>
      <c r="M115" s="1"/>
      <c r="N115" s="3"/>
      <c r="O115" s="3"/>
    </row>
    <row r="116" spans="1:15">
      <c r="A116" s="1"/>
      <c r="B116" s="1"/>
      <c r="C116" s="1"/>
      <c r="M116" s="1"/>
      <c r="N116" s="3"/>
      <c r="O116" s="3"/>
    </row>
    <row r="117" spans="1:15">
      <c r="A117" s="1"/>
      <c r="B117" s="1"/>
      <c r="C117" s="1"/>
      <c r="M117" s="1"/>
      <c r="N117" s="3"/>
      <c r="O117" s="3"/>
    </row>
    <row r="118" spans="1:15">
      <c r="A118" s="1"/>
      <c r="B118" s="1"/>
      <c r="C118" s="1"/>
      <c r="M118" s="1"/>
      <c r="N118" s="3"/>
      <c r="O118" s="3"/>
    </row>
    <row r="119" spans="1:15">
      <c r="A119" s="1"/>
      <c r="B119" s="1"/>
      <c r="C119" s="1"/>
      <c r="M119" s="1"/>
      <c r="N119" s="3"/>
      <c r="O119" s="3"/>
    </row>
    <row r="120" spans="1:15">
      <c r="A120" s="1"/>
      <c r="B120" s="1"/>
      <c r="C120" s="1"/>
      <c r="M120" s="1"/>
      <c r="N120" s="3"/>
      <c r="O120" s="3"/>
    </row>
    <row r="121" spans="1:15">
      <c r="A121" s="1"/>
      <c r="B121" s="1"/>
      <c r="C121" s="1"/>
      <c r="M121" s="1"/>
      <c r="N121" s="3"/>
      <c r="O121" s="3"/>
    </row>
    <row r="122" spans="1:15">
      <c r="A122" s="1"/>
      <c r="B122" s="1"/>
      <c r="C122" s="1"/>
      <c r="M122" s="1"/>
      <c r="N122" s="3"/>
      <c r="O122" s="3"/>
    </row>
    <row r="123" spans="1:15">
      <c r="A123" s="1"/>
      <c r="B123" s="1"/>
      <c r="C123" s="1"/>
      <c r="M123" s="1"/>
      <c r="N123" s="3"/>
      <c r="O123" s="3"/>
    </row>
    <row r="124" spans="1:15">
      <c r="A124" s="1"/>
      <c r="B124" s="1"/>
      <c r="C124" s="1"/>
      <c r="M124" s="1"/>
      <c r="N124" s="3"/>
      <c r="O124" s="3"/>
    </row>
    <row r="125" spans="1:15">
      <c r="A125" s="1"/>
      <c r="B125" s="1"/>
      <c r="C125" s="1"/>
      <c r="M125" s="1"/>
      <c r="N125" s="3"/>
      <c r="O125" s="3"/>
    </row>
    <row r="126" spans="1:15">
      <c r="A126" s="1"/>
      <c r="B126" s="1"/>
      <c r="C126" s="1"/>
      <c r="M126" s="1"/>
      <c r="N126" s="3"/>
      <c r="O126" s="3"/>
    </row>
    <row r="127" spans="1:15">
      <c r="A127" s="1"/>
      <c r="B127" s="1"/>
      <c r="C127" s="1"/>
      <c r="M127" s="1"/>
      <c r="N127" s="3"/>
      <c r="O127" s="3"/>
    </row>
    <row r="128" spans="1:15">
      <c r="A128" s="1"/>
      <c r="B128" s="1"/>
      <c r="C128" s="1"/>
      <c r="M128" s="1"/>
      <c r="N128" s="3"/>
      <c r="O128" s="3"/>
    </row>
    <row r="129" spans="1:15">
      <c r="A129" s="1"/>
      <c r="B129" s="1"/>
      <c r="C129" s="1"/>
      <c r="M129" s="1"/>
      <c r="N129" s="3"/>
      <c r="O129" s="3"/>
    </row>
    <row r="130" spans="1:15">
      <c r="A130" s="1"/>
      <c r="B130" s="1"/>
      <c r="C130" s="1"/>
      <c r="M130" s="1"/>
      <c r="N130" s="3"/>
      <c r="O130" s="3"/>
    </row>
    <row r="131" spans="1:15">
      <c r="A131" s="1"/>
      <c r="B131" s="1"/>
      <c r="C131" s="1"/>
      <c r="M131" s="1"/>
      <c r="N131" s="3"/>
      <c r="O131" s="3"/>
    </row>
    <row r="132" spans="1:15">
      <c r="A132" s="1"/>
      <c r="B132" s="1"/>
      <c r="C132" s="1"/>
      <c r="M132" s="1"/>
      <c r="N132" s="3"/>
      <c r="O132" s="3"/>
    </row>
    <row r="133" spans="1:15">
      <c r="A133" s="1"/>
      <c r="B133" s="1"/>
      <c r="C133" s="1"/>
      <c r="M133" s="1"/>
      <c r="N133" s="3"/>
      <c r="O133" s="3"/>
    </row>
    <row r="134" spans="1:15">
      <c r="A134" s="1"/>
      <c r="B134" s="1"/>
      <c r="C134" s="1"/>
      <c r="M134" s="1"/>
      <c r="N134" s="3"/>
      <c r="O134" s="3"/>
    </row>
    <row r="135" spans="1:15">
      <c r="A135" s="1"/>
      <c r="B135" s="1"/>
      <c r="C135" s="1"/>
      <c r="M135" s="1"/>
      <c r="N135" s="3"/>
      <c r="O135" s="3"/>
    </row>
    <row r="136" spans="1:15">
      <c r="A136" s="1"/>
      <c r="B136" s="1"/>
      <c r="C136" s="1"/>
      <c r="M136" s="1"/>
      <c r="N136" s="3"/>
      <c r="O136" s="3"/>
    </row>
  </sheetData>
  <mergeCells count="14">
    <mergeCell ref="M6:M7"/>
    <mergeCell ref="N6:N7"/>
    <mergeCell ref="O6:O7"/>
    <mergeCell ref="A4:J4"/>
    <mergeCell ref="A2:O2"/>
    <mergeCell ref="A6:C7"/>
    <mergeCell ref="D6:D7"/>
    <mergeCell ref="E6:E7"/>
    <mergeCell ref="F6:G6"/>
    <mergeCell ref="H6:H7"/>
    <mergeCell ref="J6:J7"/>
    <mergeCell ref="K6:K7"/>
    <mergeCell ref="L6:L7"/>
    <mergeCell ref="I6:I7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01.07.19</vt:lpstr>
      <vt:lpstr>'01.07.19'!Область_печати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Pavilion</dc:creator>
  <cp:lastModifiedBy>Pavilion</cp:lastModifiedBy>
  <dcterms:created xsi:type="dcterms:W3CDTF">2020-02-06T18:16:55Z</dcterms:created>
  <dcterms:modified xsi:type="dcterms:W3CDTF">2020-02-06T18:28:17Z</dcterms:modified>
</cp:coreProperties>
</file>